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160" yWindow="15" windowWidth="14445" windowHeight="1374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Лист1!$6:$6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2" i="1" l="1"/>
  <c r="L72" i="1" s="1"/>
  <c r="K30" i="1"/>
  <c r="K29" i="1" s="1"/>
  <c r="J30" i="1"/>
  <c r="I30" i="1"/>
  <c r="H30" i="1"/>
  <c r="H29" i="1" s="1"/>
  <c r="G30" i="1"/>
  <c r="G29" i="1" s="1"/>
  <c r="J29" i="1"/>
  <c r="I29" i="1"/>
  <c r="K41" i="1"/>
  <c r="J41" i="1"/>
  <c r="J40" i="1" s="1"/>
  <c r="I41" i="1"/>
  <c r="I40" i="1" s="1"/>
  <c r="H41" i="1"/>
  <c r="G41" i="1"/>
  <c r="G40" i="1" s="1"/>
  <c r="K40" i="1"/>
  <c r="H40" i="1"/>
  <c r="K52" i="1"/>
  <c r="J52" i="1"/>
  <c r="J51" i="1" s="1"/>
  <c r="I52" i="1"/>
  <c r="H52" i="1"/>
  <c r="G52" i="1"/>
  <c r="K51" i="1"/>
  <c r="I51" i="1"/>
  <c r="H51" i="1"/>
  <c r="G51" i="1"/>
  <c r="K64" i="1"/>
  <c r="J64" i="1"/>
  <c r="J63" i="1" s="1"/>
  <c r="I64" i="1"/>
  <c r="H64" i="1"/>
  <c r="H63" i="1" s="1"/>
  <c r="G64" i="1"/>
  <c r="G63" i="1" s="1"/>
  <c r="K63" i="1"/>
  <c r="I63" i="1"/>
  <c r="I75" i="1"/>
  <c r="I74" i="1" s="1"/>
  <c r="J75" i="1"/>
  <c r="J74" i="1" s="1"/>
  <c r="K75" i="1"/>
  <c r="K74" i="1" s="1"/>
  <c r="G75" i="1"/>
  <c r="G74" i="1" s="1"/>
  <c r="I7" i="1"/>
  <c r="G7" i="1"/>
  <c r="H16" i="1"/>
  <c r="I16" i="1"/>
  <c r="I19" i="1" s="1"/>
  <c r="I9" i="1" s="1"/>
  <c r="J16" i="1"/>
  <c r="J7" i="1" s="1"/>
  <c r="K16" i="1"/>
  <c r="K19" i="1" s="1"/>
  <c r="K9" i="1" s="1"/>
  <c r="G16" i="1"/>
  <c r="G19" i="1" s="1"/>
  <c r="L61" i="1"/>
  <c r="L49" i="1"/>
  <c r="L38" i="1"/>
  <c r="L27" i="1"/>
  <c r="I18" i="1" l="1"/>
  <c r="I8" i="1" s="1"/>
  <c r="L16" i="1"/>
  <c r="G9" i="1"/>
  <c r="H19" i="1"/>
  <c r="H18" i="1" s="1"/>
  <c r="L63" i="1"/>
  <c r="L51" i="1"/>
  <c r="H75" i="1"/>
  <c r="L75" i="1" s="1"/>
  <c r="L29" i="1"/>
  <c r="K18" i="1"/>
  <c r="K8" i="1" s="1"/>
  <c r="J19" i="1"/>
  <c r="H7" i="1"/>
  <c r="L7" i="1" s="1"/>
  <c r="L64" i="1"/>
  <c r="K7" i="1"/>
  <c r="L41" i="1"/>
  <c r="G18" i="1"/>
  <c r="G8" i="1" s="1"/>
  <c r="L30" i="1"/>
  <c r="L40" i="1"/>
  <c r="L52" i="1"/>
  <c r="J18" i="1" l="1"/>
  <c r="J8" i="1" s="1"/>
  <c r="J9" i="1"/>
  <c r="H74" i="1"/>
  <c r="L74" i="1" s="1"/>
  <c r="L19" i="1"/>
  <c r="H9" i="1"/>
  <c r="L9" i="1" s="1"/>
  <c r="H8" i="1" l="1"/>
  <c r="L8" i="1" s="1"/>
  <c r="L18" i="1"/>
</calcChain>
</file>

<file path=xl/sharedStrings.xml><?xml version="1.0" encoding="utf-8"?>
<sst xmlns="http://schemas.openxmlformats.org/spreadsheetml/2006/main" count="273" uniqueCount="50">
  <si>
    <t>РЕСУРСНОЕ ОБЕСПЕЧЕНИЕ</t>
  </si>
  <si>
    <t xml:space="preserve">Региональной программы </t>
  </si>
  <si>
    <t>Наименование мероприятия и источники его финансового обеспечения</t>
  </si>
  <si>
    <t>КБК</t>
  </si>
  <si>
    <t>Объемы финансового обеспечения по годам реализации РП (тыс. рублей)</t>
  </si>
  <si>
    <t>Глава</t>
  </si>
  <si>
    <t>Вид расхо-дов</t>
  </si>
  <si>
    <t>2021 год</t>
  </si>
  <si>
    <t>2022 год</t>
  </si>
  <si>
    <t>2023 год</t>
  </si>
  <si>
    <t>2024 год</t>
  </si>
  <si>
    <t>2025 год</t>
  </si>
  <si>
    <t>2021-2025 годы (итого)</t>
  </si>
  <si>
    <t>1.</t>
  </si>
  <si>
    <t>Всего, в том числе:</t>
  </si>
  <si>
    <t>X</t>
  </si>
  <si>
    <t>бюджет Кировской области</t>
  </si>
  <si>
    <t>в т.ч. за счет межбюджетных трансфертов федерального бюджета</t>
  </si>
  <si>
    <t xml:space="preserve">бюджеты муниципальных образований </t>
  </si>
  <si>
    <t>в т.ч. за счет межбюджетных трансфертов из бюджета Кировской области</t>
  </si>
  <si>
    <t>средства государственных внебюджетных фондов</t>
  </si>
  <si>
    <t>средства юридических лиц</t>
  </si>
  <si>
    <t>объем дополнительной потребности в финансовых ресурсах на реализацию мероприятия</t>
  </si>
  <si>
    <t>1.1.</t>
  </si>
  <si>
    <t>Задача 1. Организация оказания медицинской помощи с приближением к месту жительства, обучения или работы исходя из потребностей всех групп населения с учетом трехуровневой системы оказания медицинской помощи</t>
  </si>
  <si>
    <t>всего</t>
  </si>
  <si>
    <t>из них:</t>
  </si>
  <si>
    <t>Мероприятие 1.</t>
  </si>
  <si>
    <t xml:space="preserve">Осуществление нового строительства (его завершение), замены зданий в случае высокой степени износа, наличия избыточных площадей медицинских организаций и их обособленных структурных подразделений, на базе которых оказывается первичная медико-санитарная помощь </t>
  </si>
  <si>
    <t>Мероприятие 3.</t>
  </si>
  <si>
    <t>Осуществление капитального ремонта медицинских организаций и их обособленных структурных подразделений, на базе которых оказывается первичная медико-санитарная помощь</t>
  </si>
  <si>
    <t>всего:</t>
  </si>
  <si>
    <t>Х</t>
  </si>
  <si>
    <t>из них</t>
  </si>
  <si>
    <t>Мероприятие 5.</t>
  </si>
  <si>
    <t>Приобретение и монтаж быстровозводимых модульных конструкций врачебных амбулаторий, центров (отделений) общей врачебной практики (семейной медицины), фельдшерско-акушерских пунктов, фельдшерских здравпунктов</t>
  </si>
  <si>
    <t>1.2.</t>
  </si>
  <si>
    <t>Задача 2.</t>
  </si>
  <si>
    <t>Мероприятие 6.</t>
  </si>
  <si>
    <t>Оснащение автомобильным транспортом медицинских организаций, оказывающих первичную медико-санитарную помощь, центральных районных и районных больниц, расположенных в сельской местности, поселках городского типа и малых городах (с численностью населения до 50 тыс. человек): авторанспорт для доставки пациентов в медицинские организации, авторанспорт для доставки медицинских работников до места жительства пациентов, а также для перевозки биологических материалов для исследований, доставки лекарственных препаратов до жителей отдаленных районов.</t>
  </si>
  <si>
    <t>1.3.</t>
  </si>
  <si>
    <t>Задача 3.</t>
  </si>
  <si>
    <t>Мероприятие 7.</t>
  </si>
  <si>
    <t>1.1.1.</t>
  </si>
  <si>
    <t>С учетом паспортов медицинских организаций приведение материально-технической базы медицинских организаций, оказывающих первичную медико-санитарную помощь взрослым и детям, и их обособленных структурных подразделений, центральных районных и районных больниц  в соответствие с требованиями порядков оказания медицинской помощи, их дооснащение и переоснащение оборудованием для оказания медицинской помощи.</t>
  </si>
  <si>
    <t>№ п/п</t>
  </si>
  <si>
    <t xml:space="preserve">Приложение № 1
Приложение № 2
к Региональной программе
</t>
  </si>
  <si>
    <t>_______________</t>
  </si>
  <si>
    <t>Целевая статья</t>
  </si>
  <si>
    <t>Раздел / подраз-дел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</si>
</sst>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" fontId="0" fillId="0" borderId="0" xfId="0" applyNumberFormat="1"/>
    <xf numFmtId="164" fontId="2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164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1"/>
  <sheetViews>
    <sheetView tabSelected="1" view="pageBreakPreview" zoomScale="60" zoomScaleNormal="100" workbookViewId="0">
      <pane xSplit="2" ySplit="5" topLeftCell="C6" activePane="bottomRight" state="frozen"/>
      <selection pane="topRight" activeCell="D1" sqref="D1"/>
      <selection pane="bottomLeft" activeCell="A5" sqref="A5"/>
      <selection pane="bottomRight" activeCell="C4" sqref="C4:L4"/>
    </sheetView>
  </sheetViews>
  <sheetFormatPr defaultRowHeight="15" x14ac:dyDescent="0.25"/>
  <cols>
    <col min="1" max="1" width="11.85546875" customWidth="1"/>
    <col min="2" max="2" width="46.28515625" customWidth="1"/>
    <col min="3" max="3" width="11.42578125" customWidth="1"/>
    <col min="4" max="4" width="9" customWidth="1"/>
    <col min="5" max="5" width="10.5703125" customWidth="1"/>
    <col min="6" max="6" width="11.42578125" customWidth="1"/>
    <col min="7" max="11" width="13.140625" customWidth="1"/>
    <col min="12" max="12" width="16" style="7" customWidth="1"/>
  </cols>
  <sheetData>
    <row r="1" spans="1:12" ht="82.5" customHeight="1" x14ac:dyDescent="0.25">
      <c r="K1" s="18" t="s">
        <v>46</v>
      </c>
      <c r="L1" s="19"/>
    </row>
    <row r="2" spans="1:12" ht="18.75" x14ac:dyDescent="0.2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18.75" x14ac:dyDescent="0.25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2" x14ac:dyDescent="0.25">
      <c r="A4" s="9"/>
      <c r="B4" s="14" t="s">
        <v>2</v>
      </c>
      <c r="C4" s="14" t="s">
        <v>3</v>
      </c>
      <c r="D4" s="14"/>
      <c r="E4" s="14"/>
      <c r="F4" s="14"/>
      <c r="G4" s="15" t="s">
        <v>4</v>
      </c>
      <c r="H4" s="15"/>
      <c r="I4" s="15"/>
      <c r="J4" s="15"/>
      <c r="K4" s="15"/>
      <c r="L4" s="15"/>
    </row>
    <row r="5" spans="1:12" ht="62.25" customHeight="1" x14ac:dyDescent="0.25">
      <c r="A5" s="9" t="s">
        <v>45</v>
      </c>
      <c r="B5" s="14"/>
      <c r="C5" s="10" t="s">
        <v>5</v>
      </c>
      <c r="D5" s="10" t="s">
        <v>49</v>
      </c>
      <c r="E5" s="10" t="s">
        <v>48</v>
      </c>
      <c r="F5" s="10" t="s">
        <v>6</v>
      </c>
      <c r="G5" s="10" t="s">
        <v>7</v>
      </c>
      <c r="H5" s="10" t="s">
        <v>8</v>
      </c>
      <c r="I5" s="10" t="s">
        <v>9</v>
      </c>
      <c r="J5" s="10" t="s">
        <v>10</v>
      </c>
      <c r="K5" s="10" t="s">
        <v>11</v>
      </c>
      <c r="L5" s="5" t="s">
        <v>12</v>
      </c>
    </row>
    <row r="6" spans="1:12" x14ac:dyDescent="0.25">
      <c r="A6" s="9">
        <v>1</v>
      </c>
      <c r="B6" s="9">
        <v>2</v>
      </c>
      <c r="C6" s="10">
        <v>3</v>
      </c>
      <c r="D6" s="10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  <c r="L6" s="20">
        <v>12</v>
      </c>
    </row>
    <row r="7" spans="1:12" x14ac:dyDescent="0.25">
      <c r="A7" s="9" t="s">
        <v>13</v>
      </c>
      <c r="B7" s="1" t="s">
        <v>14</v>
      </c>
      <c r="C7" s="9" t="s">
        <v>15</v>
      </c>
      <c r="D7" s="9" t="s">
        <v>15</v>
      </c>
      <c r="E7" s="9" t="s">
        <v>15</v>
      </c>
      <c r="F7" s="9" t="s">
        <v>15</v>
      </c>
      <c r="G7" s="11">
        <f>G16+G61+G72+G49</f>
        <v>1104399.8999999999</v>
      </c>
      <c r="H7" s="11">
        <f>H16+H61+H72+H49</f>
        <v>1116344.2</v>
      </c>
      <c r="I7" s="11">
        <f t="shared" ref="I7:K7" si="0">I16+I61+I72+I49</f>
        <v>1104399.8999999999</v>
      </c>
      <c r="J7" s="11">
        <f t="shared" si="0"/>
        <v>1104399.8999999999</v>
      </c>
      <c r="K7" s="11">
        <f t="shared" si="0"/>
        <v>1656599.9</v>
      </c>
      <c r="L7" s="11">
        <f t="shared" ref="L7:L9" si="1">G7+H7+I7+J7+K7</f>
        <v>6086143.7999999989</v>
      </c>
    </row>
    <row r="8" spans="1:12" x14ac:dyDescent="0.25">
      <c r="A8" s="9"/>
      <c r="B8" s="1" t="s">
        <v>16</v>
      </c>
      <c r="C8" s="9" t="s">
        <v>15</v>
      </c>
      <c r="D8" s="9" t="s">
        <v>15</v>
      </c>
      <c r="E8" s="9" t="s">
        <v>15</v>
      </c>
      <c r="F8" s="9" t="s">
        <v>15</v>
      </c>
      <c r="G8" s="11">
        <f>G18+G63+G74+G51</f>
        <v>24877.92897202359</v>
      </c>
      <c r="H8" s="11">
        <f t="shared" ref="H8:K9" si="2">H18+H63+H74+H51</f>
        <v>25146.688618824235</v>
      </c>
      <c r="I8" s="11">
        <f t="shared" si="2"/>
        <v>24877.928972023685</v>
      </c>
      <c r="J8" s="11">
        <f t="shared" si="2"/>
        <v>24877.928972023597</v>
      </c>
      <c r="K8" s="11">
        <f t="shared" si="2"/>
        <v>37316.894584345238</v>
      </c>
      <c r="L8" s="11">
        <f t="shared" si="1"/>
        <v>137097.37011924037</v>
      </c>
    </row>
    <row r="9" spans="1:12" ht="30" x14ac:dyDescent="0.25">
      <c r="A9" s="9"/>
      <c r="B9" s="1" t="s">
        <v>17</v>
      </c>
      <c r="C9" s="9" t="s">
        <v>15</v>
      </c>
      <c r="D9" s="9" t="s">
        <v>15</v>
      </c>
      <c r="E9" s="9" t="s">
        <v>15</v>
      </c>
      <c r="F9" s="9" t="s">
        <v>15</v>
      </c>
      <c r="G9" s="11">
        <f>G19+G64+G75+G52</f>
        <v>1079521.9710279764</v>
      </c>
      <c r="H9" s="11">
        <f t="shared" si="2"/>
        <v>1091197.5113811758</v>
      </c>
      <c r="I9" s="11">
        <f t="shared" si="2"/>
        <v>1079521.9710279764</v>
      </c>
      <c r="J9" s="11">
        <f t="shared" si="2"/>
        <v>1079521.9710279764</v>
      </c>
      <c r="K9" s="11">
        <f t="shared" si="2"/>
        <v>1619283.0054156545</v>
      </c>
      <c r="L9" s="11">
        <f t="shared" si="1"/>
        <v>5949046.4298807597</v>
      </c>
    </row>
    <row r="10" spans="1:12" x14ac:dyDescent="0.25">
      <c r="A10" s="9"/>
      <c r="B10" s="1" t="s">
        <v>18</v>
      </c>
      <c r="C10" s="9" t="s">
        <v>15</v>
      </c>
      <c r="D10" s="9" t="s">
        <v>15</v>
      </c>
      <c r="E10" s="9" t="s">
        <v>15</v>
      </c>
      <c r="F10" s="9" t="s">
        <v>15</v>
      </c>
      <c r="G10" s="11"/>
      <c r="H10" s="11"/>
      <c r="I10" s="11"/>
      <c r="J10" s="11"/>
      <c r="K10" s="11"/>
      <c r="L10" s="11"/>
    </row>
    <row r="11" spans="1:12" ht="30" x14ac:dyDescent="0.25">
      <c r="A11" s="9"/>
      <c r="B11" s="1" t="s">
        <v>19</v>
      </c>
      <c r="C11" s="9" t="s">
        <v>15</v>
      </c>
      <c r="D11" s="9" t="s">
        <v>15</v>
      </c>
      <c r="E11" s="9" t="s">
        <v>15</v>
      </c>
      <c r="F11" s="9" t="s">
        <v>15</v>
      </c>
      <c r="G11" s="11"/>
      <c r="H11" s="11"/>
      <c r="I11" s="11"/>
      <c r="J11" s="11"/>
      <c r="K11" s="11"/>
      <c r="L11" s="11"/>
    </row>
    <row r="12" spans="1:12" ht="30" x14ac:dyDescent="0.25">
      <c r="A12" s="9"/>
      <c r="B12" s="1" t="s">
        <v>20</v>
      </c>
      <c r="C12" s="9" t="s">
        <v>15</v>
      </c>
      <c r="D12" s="9" t="s">
        <v>15</v>
      </c>
      <c r="E12" s="9" t="s">
        <v>15</v>
      </c>
      <c r="F12" s="9" t="s">
        <v>15</v>
      </c>
      <c r="G12" s="11"/>
      <c r="H12" s="11"/>
      <c r="I12" s="11"/>
      <c r="J12" s="11"/>
      <c r="K12" s="11"/>
      <c r="L12" s="11"/>
    </row>
    <row r="13" spans="1:12" x14ac:dyDescent="0.25">
      <c r="A13" s="9"/>
      <c r="B13" s="1" t="s">
        <v>21</v>
      </c>
      <c r="C13" s="9" t="s">
        <v>15</v>
      </c>
      <c r="D13" s="9" t="s">
        <v>15</v>
      </c>
      <c r="E13" s="9" t="s">
        <v>15</v>
      </c>
      <c r="F13" s="9" t="s">
        <v>15</v>
      </c>
      <c r="G13" s="11"/>
      <c r="H13" s="11"/>
      <c r="I13" s="11"/>
      <c r="J13" s="11"/>
      <c r="K13" s="11"/>
      <c r="L13" s="11"/>
    </row>
    <row r="14" spans="1:12" ht="45" x14ac:dyDescent="0.25">
      <c r="A14" s="9"/>
      <c r="B14" s="1" t="s">
        <v>22</v>
      </c>
      <c r="C14" s="9" t="s">
        <v>15</v>
      </c>
      <c r="D14" s="9" t="s">
        <v>15</v>
      </c>
      <c r="E14" s="9" t="s">
        <v>15</v>
      </c>
      <c r="F14" s="9" t="s">
        <v>15</v>
      </c>
      <c r="G14" s="11"/>
      <c r="H14" s="11"/>
      <c r="I14" s="11"/>
      <c r="J14" s="11"/>
      <c r="K14" s="11"/>
      <c r="L14" s="11"/>
    </row>
    <row r="15" spans="1:12" ht="75" x14ac:dyDescent="0.25">
      <c r="A15" s="2" t="s">
        <v>23</v>
      </c>
      <c r="B15" s="1" t="s">
        <v>24</v>
      </c>
      <c r="C15" s="2" t="s">
        <v>15</v>
      </c>
      <c r="D15" s="2" t="s">
        <v>15</v>
      </c>
      <c r="E15" s="2" t="s">
        <v>15</v>
      </c>
      <c r="F15" s="2" t="s">
        <v>15</v>
      </c>
      <c r="G15" s="4"/>
      <c r="H15" s="4"/>
      <c r="I15" s="4"/>
      <c r="J15" s="4"/>
      <c r="K15" s="4"/>
      <c r="L15" s="4"/>
    </row>
    <row r="16" spans="1:12" x14ac:dyDescent="0.25">
      <c r="A16" s="2"/>
      <c r="B16" s="1" t="s">
        <v>25</v>
      </c>
      <c r="C16" s="2" t="s">
        <v>15</v>
      </c>
      <c r="D16" s="2" t="s">
        <v>15</v>
      </c>
      <c r="E16" s="2" t="s">
        <v>15</v>
      </c>
      <c r="F16" s="2" t="s">
        <v>15</v>
      </c>
      <c r="G16" s="4">
        <f>G27+G38</f>
        <v>46065</v>
      </c>
      <c r="H16" s="4">
        <f t="shared" ref="H16:K16" si="3">H27+H38</f>
        <v>605777.5</v>
      </c>
      <c r="I16" s="4">
        <f t="shared" si="3"/>
        <v>419595.8</v>
      </c>
      <c r="J16" s="4">
        <f t="shared" si="3"/>
        <v>255763</v>
      </c>
      <c r="K16" s="4">
        <f t="shared" si="3"/>
        <v>152675</v>
      </c>
      <c r="L16" s="4">
        <f>G16+H16+I16+J16+K16</f>
        <v>1479876.3</v>
      </c>
    </row>
    <row r="17" spans="1:12" x14ac:dyDescent="0.25">
      <c r="A17" s="2"/>
      <c r="B17" s="1" t="s">
        <v>26</v>
      </c>
      <c r="C17" s="2" t="s">
        <v>15</v>
      </c>
      <c r="D17" s="2" t="s">
        <v>15</v>
      </c>
      <c r="E17" s="2" t="s">
        <v>15</v>
      </c>
      <c r="F17" s="2" t="s">
        <v>15</v>
      </c>
      <c r="G17" s="4"/>
      <c r="H17" s="4"/>
      <c r="I17" s="4"/>
      <c r="J17" s="4"/>
      <c r="K17" s="4"/>
      <c r="L17" s="4"/>
    </row>
    <row r="18" spans="1:12" x14ac:dyDescent="0.25">
      <c r="A18" s="2"/>
      <c r="B18" s="1" t="s">
        <v>16</v>
      </c>
      <c r="C18" s="2"/>
      <c r="D18" s="2"/>
      <c r="E18" s="2"/>
      <c r="F18" s="2"/>
      <c r="G18" s="8">
        <f>G16-G19</f>
        <v>1037.6692338493231</v>
      </c>
      <c r="H18" s="8">
        <f t="shared" ref="H18" si="4">H16-H19</f>
        <v>13645.862896085135</v>
      </c>
      <c r="I18" s="8">
        <f t="shared" ref="I18" si="5">I16-I19</f>
        <v>9451.8973692042637</v>
      </c>
      <c r="J18" s="8">
        <f t="shared" ref="J18" si="6">J16-J19</f>
        <v>5761.3675514382776</v>
      </c>
      <c r="K18" s="8">
        <f t="shared" ref="K18" si="7">K16-K19</f>
        <v>3439.1870243774028</v>
      </c>
      <c r="L18" s="4">
        <f t="shared" ref="L18:L19" si="8">G18+H18+I18+J18+K18</f>
        <v>33335.984074954402</v>
      </c>
    </row>
    <row r="19" spans="1:12" ht="30" x14ac:dyDescent="0.25">
      <c r="A19" s="2"/>
      <c r="B19" s="1" t="s">
        <v>17</v>
      </c>
      <c r="C19" s="2"/>
      <c r="D19" s="2"/>
      <c r="E19" s="2"/>
      <c r="F19" s="2"/>
      <c r="G19" s="8">
        <f>G16/100*97.7473803672</f>
        <v>45027.330766150677</v>
      </c>
      <c r="H19" s="8">
        <f t="shared" ref="H19:K19" si="9">H16/100*97.7473803672</f>
        <v>592131.63710391487</v>
      </c>
      <c r="I19" s="8">
        <f t="shared" si="9"/>
        <v>410143.90263079572</v>
      </c>
      <c r="J19" s="8">
        <f t="shared" si="9"/>
        <v>250001.63244856172</v>
      </c>
      <c r="K19" s="8">
        <f t="shared" si="9"/>
        <v>149235.8129756226</v>
      </c>
      <c r="L19" s="4">
        <f t="shared" si="8"/>
        <v>1446540.3159250459</v>
      </c>
    </row>
    <row r="20" spans="1:12" x14ac:dyDescent="0.25">
      <c r="A20" s="2"/>
      <c r="B20" s="1" t="s">
        <v>18</v>
      </c>
      <c r="C20" s="2"/>
      <c r="D20" s="2"/>
      <c r="E20" s="2"/>
      <c r="F20" s="2"/>
      <c r="G20" s="4"/>
      <c r="H20" s="4"/>
      <c r="I20" s="4"/>
      <c r="J20" s="4"/>
      <c r="K20" s="4"/>
      <c r="L20" s="4"/>
    </row>
    <row r="21" spans="1:12" ht="30" x14ac:dyDescent="0.25">
      <c r="A21" s="2"/>
      <c r="B21" s="1" t="s">
        <v>19</v>
      </c>
      <c r="C21" s="2"/>
      <c r="D21" s="2"/>
      <c r="E21" s="2"/>
      <c r="F21" s="2"/>
      <c r="G21" s="4"/>
      <c r="H21" s="4"/>
      <c r="I21" s="4"/>
      <c r="J21" s="4"/>
      <c r="K21" s="4"/>
      <c r="L21" s="4"/>
    </row>
    <row r="22" spans="1:12" ht="30" x14ac:dyDescent="0.25">
      <c r="A22" s="2"/>
      <c r="B22" s="1" t="s">
        <v>20</v>
      </c>
      <c r="C22" s="2" t="s">
        <v>15</v>
      </c>
      <c r="D22" s="2" t="s">
        <v>15</v>
      </c>
      <c r="E22" s="2" t="s">
        <v>15</v>
      </c>
      <c r="F22" s="2" t="s">
        <v>15</v>
      </c>
      <c r="G22" s="4"/>
      <c r="H22" s="4"/>
      <c r="I22" s="4"/>
      <c r="J22" s="4"/>
      <c r="K22" s="4"/>
      <c r="L22" s="4"/>
    </row>
    <row r="23" spans="1:12" x14ac:dyDescent="0.25">
      <c r="A23" s="2"/>
      <c r="B23" s="1" t="s">
        <v>21</v>
      </c>
      <c r="C23" s="2" t="s">
        <v>15</v>
      </c>
      <c r="D23" s="2" t="s">
        <v>15</v>
      </c>
      <c r="E23" s="2" t="s">
        <v>15</v>
      </c>
      <c r="F23" s="2" t="s">
        <v>15</v>
      </c>
      <c r="G23" s="4"/>
      <c r="H23" s="4"/>
      <c r="I23" s="4"/>
      <c r="J23" s="4"/>
      <c r="K23" s="4"/>
      <c r="L23" s="4"/>
    </row>
    <row r="24" spans="1:12" ht="45" x14ac:dyDescent="0.25">
      <c r="A24" s="2"/>
      <c r="B24" s="1" t="s">
        <v>22</v>
      </c>
      <c r="C24" s="2" t="s">
        <v>15</v>
      </c>
      <c r="D24" s="2" t="s">
        <v>15</v>
      </c>
      <c r="E24" s="2" t="s">
        <v>15</v>
      </c>
      <c r="F24" s="2" t="s">
        <v>15</v>
      </c>
      <c r="G24" s="4"/>
      <c r="H24" s="4"/>
      <c r="I24" s="4"/>
      <c r="J24" s="4"/>
      <c r="K24" s="4"/>
      <c r="L24" s="4"/>
    </row>
    <row r="25" spans="1:12" x14ac:dyDescent="0.25">
      <c r="A25" s="16" t="s">
        <v>43</v>
      </c>
      <c r="B25" s="1" t="s">
        <v>27</v>
      </c>
      <c r="C25" s="14" t="s">
        <v>15</v>
      </c>
      <c r="D25" s="14" t="s">
        <v>15</v>
      </c>
      <c r="E25" s="14" t="s">
        <v>15</v>
      </c>
      <c r="F25" s="14" t="s">
        <v>15</v>
      </c>
      <c r="G25" s="13"/>
      <c r="H25" s="13"/>
      <c r="I25" s="13"/>
      <c r="J25" s="13"/>
      <c r="K25" s="13"/>
      <c r="L25" s="13"/>
    </row>
    <row r="26" spans="1:12" ht="105" x14ac:dyDescent="0.25">
      <c r="A26" s="17"/>
      <c r="B26" s="1" t="s">
        <v>28</v>
      </c>
      <c r="C26" s="14"/>
      <c r="D26" s="14"/>
      <c r="E26" s="14"/>
      <c r="F26" s="14"/>
      <c r="G26" s="13"/>
      <c r="H26" s="13"/>
      <c r="I26" s="13"/>
      <c r="J26" s="13"/>
      <c r="K26" s="13"/>
      <c r="L26" s="13"/>
    </row>
    <row r="27" spans="1:12" x14ac:dyDescent="0.25">
      <c r="A27" s="2"/>
      <c r="B27" s="1" t="s">
        <v>25</v>
      </c>
      <c r="C27" s="2" t="s">
        <v>15</v>
      </c>
      <c r="D27" s="2" t="s">
        <v>15</v>
      </c>
      <c r="E27" s="2" t="s">
        <v>15</v>
      </c>
      <c r="F27" s="2" t="s">
        <v>15</v>
      </c>
      <c r="G27" s="4">
        <v>0</v>
      </c>
      <c r="H27" s="4">
        <v>257000.9</v>
      </c>
      <c r="I27" s="4">
        <v>253000</v>
      </c>
      <c r="J27" s="4">
        <v>114000</v>
      </c>
      <c r="K27" s="4">
        <v>0</v>
      </c>
      <c r="L27" s="4">
        <f>G27+H27+I27+J27+K27</f>
        <v>624000.9</v>
      </c>
    </row>
    <row r="28" spans="1:12" x14ac:dyDescent="0.25">
      <c r="A28" s="2"/>
      <c r="B28" s="1" t="s">
        <v>26</v>
      </c>
      <c r="C28" s="2" t="s">
        <v>15</v>
      </c>
      <c r="D28" s="2" t="s">
        <v>15</v>
      </c>
      <c r="E28" s="2" t="s">
        <v>15</v>
      </c>
      <c r="F28" s="2" t="s">
        <v>15</v>
      </c>
      <c r="G28" s="4"/>
      <c r="H28" s="4"/>
      <c r="I28" s="4"/>
      <c r="J28" s="4"/>
      <c r="K28" s="4"/>
      <c r="L28" s="4"/>
    </row>
    <row r="29" spans="1:12" x14ac:dyDescent="0.25">
      <c r="A29" s="2"/>
      <c r="B29" s="1" t="s">
        <v>16</v>
      </c>
      <c r="C29" s="2"/>
      <c r="D29" s="2"/>
      <c r="E29" s="2"/>
      <c r="F29" s="2"/>
      <c r="G29" s="8">
        <f>G27-G30</f>
        <v>0</v>
      </c>
      <c r="H29" s="8">
        <f t="shared" ref="H29" si="10">H27-H30</f>
        <v>5789.2527298727073</v>
      </c>
      <c r="I29" s="8">
        <f t="shared" ref="I29" si="11">I27-I30</f>
        <v>5699.1276709840167</v>
      </c>
      <c r="J29" s="8">
        <f t="shared" ref="J29" si="12">J27-J30</f>
        <v>2567.9863813920092</v>
      </c>
      <c r="K29" s="8">
        <f t="shared" ref="K29" si="13">K27-K30</f>
        <v>0</v>
      </c>
      <c r="L29" s="4">
        <f t="shared" ref="L29:L30" si="14">G29+H29+I29+J29+K29</f>
        <v>14056.366782248733</v>
      </c>
    </row>
    <row r="30" spans="1:12" ht="30" x14ac:dyDescent="0.25">
      <c r="A30" s="2"/>
      <c r="B30" s="1" t="s">
        <v>17</v>
      </c>
      <c r="C30" s="2"/>
      <c r="D30" s="2"/>
      <c r="E30" s="2"/>
      <c r="F30" s="2"/>
      <c r="G30" s="8">
        <f>G27/100*97.7473803672</f>
        <v>0</v>
      </c>
      <c r="H30" s="8">
        <f t="shared" ref="H30:K30" si="15">H27/100*97.7473803672</f>
        <v>251211.64727012729</v>
      </c>
      <c r="I30" s="8">
        <f t="shared" si="15"/>
        <v>247300.87232901598</v>
      </c>
      <c r="J30" s="8">
        <f t="shared" si="15"/>
        <v>111432.01361860799</v>
      </c>
      <c r="K30" s="8">
        <f t="shared" si="15"/>
        <v>0</v>
      </c>
      <c r="L30" s="4">
        <f t="shared" si="14"/>
        <v>609944.5332177513</v>
      </c>
    </row>
    <row r="31" spans="1:12" x14ac:dyDescent="0.25">
      <c r="A31" s="2"/>
      <c r="B31" s="1" t="s">
        <v>18</v>
      </c>
      <c r="C31" s="2"/>
      <c r="D31" s="2"/>
      <c r="E31" s="2"/>
      <c r="F31" s="2"/>
      <c r="G31" s="4"/>
      <c r="H31" s="4"/>
      <c r="I31" s="4"/>
      <c r="J31" s="4"/>
      <c r="K31" s="4"/>
      <c r="L31" s="4"/>
    </row>
    <row r="32" spans="1:12" ht="30" x14ac:dyDescent="0.25">
      <c r="A32" s="2"/>
      <c r="B32" s="1" t="s">
        <v>19</v>
      </c>
      <c r="C32" s="2"/>
      <c r="D32" s="2"/>
      <c r="E32" s="2"/>
      <c r="F32" s="2"/>
      <c r="G32" s="4"/>
      <c r="H32" s="4"/>
      <c r="I32" s="4"/>
      <c r="J32" s="4"/>
      <c r="K32" s="4"/>
      <c r="L32" s="4"/>
    </row>
    <row r="33" spans="1:12" ht="30" x14ac:dyDescent="0.25">
      <c r="A33" s="2"/>
      <c r="B33" s="1" t="s">
        <v>20</v>
      </c>
      <c r="C33" s="2" t="s">
        <v>15</v>
      </c>
      <c r="D33" s="2" t="s">
        <v>15</v>
      </c>
      <c r="E33" s="2" t="s">
        <v>15</v>
      </c>
      <c r="F33" s="2" t="s">
        <v>15</v>
      </c>
      <c r="G33" s="4"/>
      <c r="H33" s="4"/>
      <c r="I33" s="4"/>
      <c r="J33" s="4"/>
      <c r="K33" s="4"/>
      <c r="L33" s="4"/>
    </row>
    <row r="34" spans="1:12" x14ac:dyDescent="0.25">
      <c r="A34" s="2"/>
      <c r="B34" s="1" t="s">
        <v>21</v>
      </c>
      <c r="C34" s="2" t="s">
        <v>15</v>
      </c>
      <c r="D34" s="2" t="s">
        <v>15</v>
      </c>
      <c r="E34" s="2" t="s">
        <v>15</v>
      </c>
      <c r="F34" s="2" t="s">
        <v>15</v>
      </c>
      <c r="G34" s="4"/>
      <c r="H34" s="4"/>
      <c r="I34" s="4"/>
      <c r="J34" s="4"/>
      <c r="K34" s="4"/>
      <c r="L34" s="4"/>
    </row>
    <row r="35" spans="1:12" ht="45" x14ac:dyDescent="0.25">
      <c r="A35" s="2"/>
      <c r="B35" s="1" t="s">
        <v>22</v>
      </c>
      <c r="C35" s="2" t="s">
        <v>15</v>
      </c>
      <c r="D35" s="2" t="s">
        <v>15</v>
      </c>
      <c r="E35" s="2" t="s">
        <v>15</v>
      </c>
      <c r="F35" s="2" t="s">
        <v>15</v>
      </c>
      <c r="G35" s="4"/>
      <c r="H35" s="4"/>
      <c r="I35" s="4"/>
      <c r="J35" s="4"/>
      <c r="K35" s="4"/>
      <c r="L35" s="4"/>
    </row>
    <row r="36" spans="1:12" x14ac:dyDescent="0.25">
      <c r="A36" s="14"/>
      <c r="B36" s="1" t="s">
        <v>29</v>
      </c>
      <c r="C36" s="14" t="s">
        <v>15</v>
      </c>
      <c r="D36" s="14" t="s">
        <v>15</v>
      </c>
      <c r="E36" s="14" t="s">
        <v>15</v>
      </c>
      <c r="F36" s="14" t="s">
        <v>15</v>
      </c>
      <c r="G36" s="13"/>
      <c r="H36" s="13"/>
      <c r="I36" s="13"/>
      <c r="J36" s="13"/>
      <c r="K36" s="13"/>
      <c r="L36" s="13"/>
    </row>
    <row r="37" spans="1:12" ht="75" x14ac:dyDescent="0.25">
      <c r="A37" s="14"/>
      <c r="B37" s="1" t="s">
        <v>30</v>
      </c>
      <c r="C37" s="14"/>
      <c r="D37" s="14"/>
      <c r="E37" s="14"/>
      <c r="F37" s="14"/>
      <c r="G37" s="13"/>
      <c r="H37" s="13"/>
      <c r="I37" s="13"/>
      <c r="J37" s="13"/>
      <c r="K37" s="13"/>
      <c r="L37" s="13"/>
    </row>
    <row r="38" spans="1:12" x14ac:dyDescent="0.25">
      <c r="A38" s="2"/>
      <c r="B38" s="1" t="s">
        <v>31</v>
      </c>
      <c r="C38" s="2" t="s">
        <v>32</v>
      </c>
      <c r="D38" s="2" t="s">
        <v>32</v>
      </c>
      <c r="E38" s="2" t="s">
        <v>32</v>
      </c>
      <c r="F38" s="2" t="s">
        <v>32</v>
      </c>
      <c r="G38" s="4">
        <v>46065</v>
      </c>
      <c r="H38" s="4">
        <v>348776.6</v>
      </c>
      <c r="I38" s="4">
        <v>166595.79999999999</v>
      </c>
      <c r="J38" s="4">
        <v>141763</v>
      </c>
      <c r="K38" s="4">
        <v>152675</v>
      </c>
      <c r="L38" s="4">
        <f>G38+H38+I38+J38+K38</f>
        <v>855875.39999999991</v>
      </c>
    </row>
    <row r="39" spans="1:12" x14ac:dyDescent="0.25">
      <c r="A39" s="2"/>
      <c r="B39" s="1" t="s">
        <v>33</v>
      </c>
      <c r="C39" s="2" t="s">
        <v>32</v>
      </c>
      <c r="D39" s="2" t="s">
        <v>32</v>
      </c>
      <c r="E39" s="2" t="s">
        <v>32</v>
      </c>
      <c r="F39" s="2" t="s">
        <v>32</v>
      </c>
      <c r="G39" s="4"/>
      <c r="H39" s="4"/>
      <c r="I39" s="4"/>
      <c r="J39" s="4"/>
      <c r="K39" s="4"/>
      <c r="L39" s="4"/>
    </row>
    <row r="40" spans="1:12" x14ac:dyDescent="0.25">
      <c r="A40" s="2"/>
      <c r="B40" s="1" t="s">
        <v>16</v>
      </c>
      <c r="C40" s="2"/>
      <c r="D40" s="2"/>
      <c r="E40" s="2"/>
      <c r="F40" s="2"/>
      <c r="G40" s="8">
        <f>G38-G41</f>
        <v>1037.6692338493231</v>
      </c>
      <c r="H40" s="8">
        <f t="shared" ref="H40" si="16">H38-H41</f>
        <v>7856.6101662123692</v>
      </c>
      <c r="I40" s="8">
        <f t="shared" ref="I40" si="17">I38-I41</f>
        <v>3752.7696982202469</v>
      </c>
      <c r="J40" s="8">
        <f t="shared" ref="J40" si="18">J38-J41</f>
        <v>3193.3811700462538</v>
      </c>
      <c r="K40" s="8">
        <f t="shared" ref="K40" si="19">K38-K41</f>
        <v>3439.1870243774028</v>
      </c>
      <c r="L40" s="4">
        <f t="shared" ref="L40:L41" si="20">G40+H40+I40+J40+K40</f>
        <v>19279.617292705596</v>
      </c>
    </row>
    <row r="41" spans="1:12" ht="30" x14ac:dyDescent="0.25">
      <c r="A41" s="2"/>
      <c r="B41" s="1" t="s">
        <v>17</v>
      </c>
      <c r="C41" s="2"/>
      <c r="D41" s="2"/>
      <c r="E41" s="2"/>
      <c r="F41" s="2"/>
      <c r="G41" s="8">
        <f>G38/100*97.7473803672</f>
        <v>45027.330766150677</v>
      </c>
      <c r="H41" s="8">
        <f t="shared" ref="H41:K41" si="21">H38/100*97.7473803672</f>
        <v>340919.98983378761</v>
      </c>
      <c r="I41" s="8">
        <f t="shared" si="21"/>
        <v>162843.03030177974</v>
      </c>
      <c r="J41" s="8">
        <f t="shared" si="21"/>
        <v>138569.61882995375</v>
      </c>
      <c r="K41" s="8">
        <f t="shared" si="21"/>
        <v>149235.8129756226</v>
      </c>
      <c r="L41" s="4">
        <f t="shared" si="20"/>
        <v>836595.78270729433</v>
      </c>
    </row>
    <row r="42" spans="1:12" x14ac:dyDescent="0.25">
      <c r="A42" s="2"/>
      <c r="B42" s="1" t="s">
        <v>18</v>
      </c>
      <c r="C42" s="2"/>
      <c r="D42" s="2"/>
      <c r="E42" s="2"/>
      <c r="F42" s="2"/>
      <c r="G42" s="4"/>
      <c r="H42" s="4"/>
      <c r="I42" s="4"/>
      <c r="J42" s="4"/>
      <c r="K42" s="4"/>
      <c r="L42" s="4"/>
    </row>
    <row r="43" spans="1:12" ht="30" x14ac:dyDescent="0.25">
      <c r="A43" s="2"/>
      <c r="B43" s="1" t="s">
        <v>19</v>
      </c>
      <c r="C43" s="2"/>
      <c r="D43" s="2"/>
      <c r="E43" s="2"/>
      <c r="F43" s="2"/>
      <c r="G43" s="4"/>
      <c r="H43" s="4"/>
      <c r="I43" s="4"/>
      <c r="J43" s="4"/>
      <c r="K43" s="4"/>
      <c r="L43" s="4"/>
    </row>
    <row r="44" spans="1:12" ht="30" x14ac:dyDescent="0.25">
      <c r="A44" s="2"/>
      <c r="B44" s="1" t="s">
        <v>20</v>
      </c>
      <c r="C44" s="2" t="s">
        <v>32</v>
      </c>
      <c r="D44" s="2" t="s">
        <v>32</v>
      </c>
      <c r="E44" s="2" t="s">
        <v>32</v>
      </c>
      <c r="F44" s="2" t="s">
        <v>32</v>
      </c>
      <c r="G44" s="4"/>
      <c r="H44" s="4"/>
      <c r="I44" s="4"/>
      <c r="J44" s="4"/>
      <c r="K44" s="4"/>
      <c r="L44" s="4"/>
    </row>
    <row r="45" spans="1:12" x14ac:dyDescent="0.25">
      <c r="A45" s="2"/>
      <c r="B45" s="1" t="s">
        <v>21</v>
      </c>
      <c r="C45" s="2" t="s">
        <v>32</v>
      </c>
      <c r="D45" s="2" t="s">
        <v>32</v>
      </c>
      <c r="E45" s="2" t="s">
        <v>32</v>
      </c>
      <c r="F45" s="2" t="s">
        <v>32</v>
      </c>
      <c r="G45" s="4"/>
      <c r="H45" s="4"/>
      <c r="I45" s="4"/>
      <c r="J45" s="4"/>
      <c r="K45" s="4"/>
      <c r="L45" s="4"/>
    </row>
    <row r="46" spans="1:12" ht="45" x14ac:dyDescent="0.25">
      <c r="A46" s="2"/>
      <c r="B46" s="1" t="s">
        <v>22</v>
      </c>
      <c r="C46" s="2" t="s">
        <v>32</v>
      </c>
      <c r="D46" s="2" t="s">
        <v>32</v>
      </c>
      <c r="E46" s="2" t="s">
        <v>32</v>
      </c>
      <c r="F46" s="2" t="s">
        <v>32</v>
      </c>
      <c r="G46" s="4"/>
      <c r="H46" s="4"/>
      <c r="I46" s="4"/>
      <c r="J46" s="4"/>
      <c r="K46" s="4"/>
      <c r="L46" s="4"/>
    </row>
    <row r="47" spans="1:12" x14ac:dyDescent="0.25">
      <c r="A47" s="14"/>
      <c r="B47" s="1" t="s">
        <v>34</v>
      </c>
      <c r="C47" s="14" t="s">
        <v>15</v>
      </c>
      <c r="D47" s="14" t="s">
        <v>15</v>
      </c>
      <c r="E47" s="14" t="s">
        <v>15</v>
      </c>
      <c r="F47" s="14" t="s">
        <v>15</v>
      </c>
      <c r="G47" s="13"/>
      <c r="H47" s="13"/>
      <c r="I47" s="13"/>
      <c r="J47" s="13"/>
      <c r="K47" s="13"/>
      <c r="L47" s="13"/>
    </row>
    <row r="48" spans="1:12" ht="90" x14ac:dyDescent="0.25">
      <c r="A48" s="14"/>
      <c r="B48" s="1" t="s">
        <v>35</v>
      </c>
      <c r="C48" s="14"/>
      <c r="D48" s="14"/>
      <c r="E48" s="14"/>
      <c r="F48" s="14"/>
      <c r="G48" s="13"/>
      <c r="H48" s="13"/>
      <c r="I48" s="13"/>
      <c r="J48" s="13"/>
      <c r="K48" s="13"/>
      <c r="L48" s="13"/>
    </row>
    <row r="49" spans="1:12" x14ac:dyDescent="0.25">
      <c r="A49" s="2"/>
      <c r="B49" s="1" t="s">
        <v>25</v>
      </c>
      <c r="C49" s="2" t="s">
        <v>15</v>
      </c>
      <c r="D49" s="2" t="s">
        <v>15</v>
      </c>
      <c r="E49" s="2" t="s">
        <v>15</v>
      </c>
      <c r="F49" s="2" t="s">
        <v>15</v>
      </c>
      <c r="G49" s="4">
        <v>284100</v>
      </c>
      <c r="H49" s="4">
        <v>118229.7</v>
      </c>
      <c r="I49" s="4">
        <v>287000</v>
      </c>
      <c r="J49" s="4">
        <v>178400</v>
      </c>
      <c r="K49" s="4">
        <v>96600</v>
      </c>
      <c r="L49" s="4">
        <f>G49+H49+I49+J49+K49</f>
        <v>964329.7</v>
      </c>
    </row>
    <row r="50" spans="1:12" x14ac:dyDescent="0.25">
      <c r="A50" s="2"/>
      <c r="B50" s="1" t="s">
        <v>26</v>
      </c>
      <c r="C50" s="2" t="s">
        <v>15</v>
      </c>
      <c r="D50" s="2" t="s">
        <v>15</v>
      </c>
      <c r="E50" s="2" t="s">
        <v>15</v>
      </c>
      <c r="F50" s="2" t="s">
        <v>15</v>
      </c>
      <c r="G50" s="4"/>
      <c r="H50" s="4"/>
      <c r="I50" s="4"/>
      <c r="J50" s="4"/>
      <c r="K50" s="4"/>
      <c r="L50" s="4"/>
    </row>
    <row r="51" spans="1:12" x14ac:dyDescent="0.25">
      <c r="A51" s="2"/>
      <c r="B51" s="1" t="s">
        <v>16</v>
      </c>
      <c r="C51" s="2"/>
      <c r="D51" s="2"/>
      <c r="E51" s="2"/>
      <c r="F51" s="2"/>
      <c r="G51" s="8">
        <f>G49-G52</f>
        <v>6399.6923767848057</v>
      </c>
      <c r="H51" s="8">
        <f t="shared" ref="H51" si="22">H49-H52</f>
        <v>2663.2654340005392</v>
      </c>
      <c r="I51" s="8">
        <f t="shared" ref="I51" si="23">I49-I52</f>
        <v>6465.0183461360284</v>
      </c>
      <c r="J51" s="8">
        <f t="shared" ref="J51" si="24">J49-J52</f>
        <v>4018.6734249152069</v>
      </c>
      <c r="K51" s="8">
        <f t="shared" ref="K51" si="25">K49-K52</f>
        <v>2176.0305652848037</v>
      </c>
      <c r="L51" s="4">
        <f t="shared" ref="L51:L52" si="26">G51+H51+I51+J51+K51</f>
        <v>21722.680147121384</v>
      </c>
    </row>
    <row r="52" spans="1:12" ht="30" x14ac:dyDescent="0.25">
      <c r="A52" s="2"/>
      <c r="B52" s="1" t="s">
        <v>17</v>
      </c>
      <c r="C52" s="2"/>
      <c r="D52" s="2"/>
      <c r="E52" s="2"/>
      <c r="F52" s="2"/>
      <c r="G52" s="8">
        <f>G49/100*97.7473803672</f>
        <v>277700.30762321519</v>
      </c>
      <c r="H52" s="8">
        <f t="shared" ref="H52:K52" si="27">H49/100*97.7473803672</f>
        <v>115566.43456599946</v>
      </c>
      <c r="I52" s="8">
        <f t="shared" si="27"/>
        <v>280534.98165386397</v>
      </c>
      <c r="J52" s="8">
        <f t="shared" si="27"/>
        <v>174381.32657508479</v>
      </c>
      <c r="K52" s="8">
        <f t="shared" si="27"/>
        <v>94423.969434715196</v>
      </c>
      <c r="L52" s="4">
        <f t="shared" si="26"/>
        <v>942607.01985287864</v>
      </c>
    </row>
    <row r="53" spans="1:12" x14ac:dyDescent="0.25">
      <c r="A53" s="2"/>
      <c r="B53" s="1" t="s">
        <v>18</v>
      </c>
      <c r="C53" s="2"/>
      <c r="D53" s="2"/>
      <c r="E53" s="2"/>
      <c r="F53" s="2"/>
      <c r="G53" s="4"/>
      <c r="H53" s="4"/>
      <c r="I53" s="4"/>
      <c r="J53" s="4"/>
      <c r="K53" s="4"/>
      <c r="L53" s="4"/>
    </row>
    <row r="54" spans="1:12" ht="30" x14ac:dyDescent="0.25">
      <c r="A54" s="2"/>
      <c r="B54" s="1" t="s">
        <v>19</v>
      </c>
      <c r="C54" s="2"/>
      <c r="D54" s="2"/>
      <c r="E54" s="2"/>
      <c r="F54" s="2"/>
      <c r="G54" s="4"/>
      <c r="H54" s="4"/>
      <c r="I54" s="4"/>
      <c r="J54" s="4"/>
      <c r="K54" s="4"/>
      <c r="L54" s="4"/>
    </row>
    <row r="55" spans="1:12" ht="30" x14ac:dyDescent="0.25">
      <c r="A55" s="2"/>
      <c r="B55" s="1" t="s">
        <v>20</v>
      </c>
      <c r="C55" s="2" t="s">
        <v>15</v>
      </c>
      <c r="D55" s="2" t="s">
        <v>15</v>
      </c>
      <c r="E55" s="2" t="s">
        <v>15</v>
      </c>
      <c r="F55" s="2" t="s">
        <v>15</v>
      </c>
      <c r="G55" s="4"/>
      <c r="H55" s="4"/>
      <c r="I55" s="4"/>
      <c r="J55" s="4"/>
      <c r="K55" s="4"/>
      <c r="L55" s="4"/>
    </row>
    <row r="56" spans="1:12" x14ac:dyDescent="0.25">
      <c r="A56" s="2"/>
      <c r="B56" s="1" t="s">
        <v>21</v>
      </c>
      <c r="C56" s="2" t="s">
        <v>15</v>
      </c>
      <c r="D56" s="2" t="s">
        <v>15</v>
      </c>
      <c r="E56" s="2" t="s">
        <v>15</v>
      </c>
      <c r="F56" s="2" t="s">
        <v>15</v>
      </c>
      <c r="G56" s="4"/>
      <c r="H56" s="4"/>
      <c r="I56" s="4"/>
      <c r="J56" s="4"/>
      <c r="K56" s="4"/>
      <c r="L56" s="4"/>
    </row>
    <row r="57" spans="1:12" ht="45" x14ac:dyDescent="0.25">
      <c r="A57" s="2"/>
      <c r="B57" s="1" t="s">
        <v>22</v>
      </c>
      <c r="C57" s="2" t="s">
        <v>15</v>
      </c>
      <c r="D57" s="2" t="s">
        <v>15</v>
      </c>
      <c r="E57" s="2" t="s">
        <v>15</v>
      </c>
      <c r="F57" s="2" t="s">
        <v>15</v>
      </c>
      <c r="G57" s="4"/>
      <c r="H57" s="4"/>
      <c r="I57" s="4"/>
      <c r="J57" s="4"/>
      <c r="K57" s="4"/>
      <c r="L57" s="4"/>
    </row>
    <row r="58" spans="1:12" x14ac:dyDescent="0.25">
      <c r="A58" s="14" t="s">
        <v>36</v>
      </c>
      <c r="B58" s="1" t="s">
        <v>37</v>
      </c>
      <c r="C58" s="14" t="s">
        <v>15</v>
      </c>
      <c r="D58" s="14" t="s">
        <v>15</v>
      </c>
      <c r="E58" s="14" t="s">
        <v>15</v>
      </c>
      <c r="F58" s="14" t="s">
        <v>15</v>
      </c>
      <c r="G58" s="13"/>
      <c r="H58" s="13"/>
      <c r="I58" s="13"/>
      <c r="J58" s="13"/>
      <c r="K58" s="13"/>
      <c r="L58" s="13"/>
    </row>
    <row r="59" spans="1:12" x14ac:dyDescent="0.25">
      <c r="A59" s="14"/>
      <c r="B59" s="1" t="s">
        <v>38</v>
      </c>
      <c r="C59" s="14"/>
      <c r="D59" s="14"/>
      <c r="E59" s="14"/>
      <c r="F59" s="14"/>
      <c r="G59" s="13"/>
      <c r="H59" s="13"/>
      <c r="I59" s="13"/>
      <c r="J59" s="13"/>
      <c r="K59" s="13"/>
      <c r="L59" s="13"/>
    </row>
    <row r="60" spans="1:12" ht="210" x14ac:dyDescent="0.25">
      <c r="A60" s="14"/>
      <c r="B60" s="1" t="s">
        <v>39</v>
      </c>
      <c r="C60" s="14"/>
      <c r="D60" s="14"/>
      <c r="E60" s="14"/>
      <c r="F60" s="14"/>
      <c r="G60" s="13"/>
      <c r="H60" s="13"/>
      <c r="I60" s="13"/>
      <c r="J60" s="13"/>
      <c r="K60" s="13"/>
      <c r="L60" s="13"/>
    </row>
    <row r="61" spans="1:12" x14ac:dyDescent="0.25">
      <c r="A61" s="2"/>
      <c r="B61" s="1" t="s">
        <v>25</v>
      </c>
      <c r="C61" s="2" t="s">
        <v>15</v>
      </c>
      <c r="D61" s="2" t="s">
        <v>15</v>
      </c>
      <c r="E61" s="2" t="s">
        <v>15</v>
      </c>
      <c r="F61" s="2" t="s">
        <v>15</v>
      </c>
      <c r="G61" s="4">
        <v>120375</v>
      </c>
      <c r="H61" s="4">
        <v>110524.8</v>
      </c>
      <c r="I61" s="4">
        <v>127050</v>
      </c>
      <c r="J61" s="4">
        <v>144000</v>
      </c>
      <c r="K61" s="4">
        <v>131625</v>
      </c>
      <c r="L61" s="4">
        <f>G61+H61+I61+J61+K61</f>
        <v>633574.80000000005</v>
      </c>
    </row>
    <row r="62" spans="1:12" x14ac:dyDescent="0.25">
      <c r="A62" s="2"/>
      <c r="B62" s="1" t="s">
        <v>26</v>
      </c>
      <c r="C62" s="2" t="s">
        <v>15</v>
      </c>
      <c r="D62" s="2" t="s">
        <v>15</v>
      </c>
      <c r="E62" s="2" t="s">
        <v>15</v>
      </c>
      <c r="F62" s="2" t="s">
        <v>15</v>
      </c>
      <c r="G62" s="4"/>
      <c r="H62" s="4"/>
      <c r="I62" s="4"/>
      <c r="J62" s="4"/>
      <c r="K62" s="4"/>
      <c r="L62" s="4"/>
    </row>
    <row r="63" spans="1:12" x14ac:dyDescent="0.25">
      <c r="A63" s="2"/>
      <c r="B63" s="1" t="s">
        <v>16</v>
      </c>
      <c r="C63" s="2"/>
      <c r="D63" s="2"/>
      <c r="E63" s="2"/>
      <c r="F63" s="2"/>
      <c r="G63" s="8">
        <f>G61-G64</f>
        <v>2711.5908829830005</v>
      </c>
      <c r="H63" s="8">
        <f t="shared" ref="H63" si="28">H61-H64</f>
        <v>2489.7033439129445</v>
      </c>
      <c r="I63" s="8">
        <f t="shared" ref="I63" si="29">I61-I64</f>
        <v>2861.9532434724097</v>
      </c>
      <c r="J63" s="8">
        <f t="shared" ref="J63" si="30">J61-J64</f>
        <v>3243.7722712320101</v>
      </c>
      <c r="K63" s="8">
        <f t="shared" ref="K63" si="31">K61-K64</f>
        <v>2965.0105916730099</v>
      </c>
      <c r="L63" s="4">
        <f t="shared" ref="L63:L64" si="32">G63+H63+I63+J63+K63</f>
        <v>14272.030333273375</v>
      </c>
    </row>
    <row r="64" spans="1:12" ht="30" x14ac:dyDescent="0.25">
      <c r="A64" s="2"/>
      <c r="B64" s="1" t="s">
        <v>17</v>
      </c>
      <c r="C64" s="2"/>
      <c r="D64" s="2"/>
      <c r="E64" s="2"/>
      <c r="F64" s="2"/>
      <c r="G64" s="8">
        <f>G61/100*97.7473803672</f>
        <v>117663.409117017</v>
      </c>
      <c r="H64" s="8">
        <f t="shared" ref="H64:K64" si="33">H61/100*97.7473803672</f>
        <v>108035.09665608706</v>
      </c>
      <c r="I64" s="8">
        <f t="shared" si="33"/>
        <v>124188.04675652759</v>
      </c>
      <c r="J64" s="8">
        <f t="shared" si="33"/>
        <v>140756.22772876799</v>
      </c>
      <c r="K64" s="8">
        <f t="shared" si="33"/>
        <v>128659.98940832699</v>
      </c>
      <c r="L64" s="4">
        <f t="shared" si="32"/>
        <v>619302.7696667267</v>
      </c>
    </row>
    <row r="65" spans="1:18" ht="30" x14ac:dyDescent="0.25">
      <c r="A65" s="2"/>
      <c r="B65" s="1" t="s">
        <v>19</v>
      </c>
      <c r="C65" s="2"/>
      <c r="D65" s="2"/>
      <c r="E65" s="2"/>
      <c r="F65" s="2"/>
      <c r="G65" s="6"/>
      <c r="H65" s="6"/>
      <c r="I65" s="6"/>
      <c r="J65" s="6"/>
      <c r="K65" s="6"/>
      <c r="L65" s="6"/>
    </row>
    <row r="66" spans="1:18" ht="30" x14ac:dyDescent="0.25">
      <c r="A66" s="2"/>
      <c r="B66" s="1" t="s">
        <v>20</v>
      </c>
      <c r="C66" s="2" t="s">
        <v>15</v>
      </c>
      <c r="D66" s="2" t="s">
        <v>15</v>
      </c>
      <c r="E66" s="2" t="s">
        <v>15</v>
      </c>
      <c r="F66" s="2" t="s">
        <v>15</v>
      </c>
      <c r="G66" s="6"/>
      <c r="H66" s="6"/>
      <c r="I66" s="6"/>
      <c r="J66" s="6"/>
      <c r="K66" s="6"/>
      <c r="L66" s="6"/>
    </row>
    <row r="67" spans="1:18" x14ac:dyDescent="0.25">
      <c r="A67" s="2"/>
      <c r="B67" s="1" t="s">
        <v>21</v>
      </c>
      <c r="C67" s="2" t="s">
        <v>15</v>
      </c>
      <c r="D67" s="2" t="s">
        <v>15</v>
      </c>
      <c r="E67" s="2" t="s">
        <v>15</v>
      </c>
      <c r="F67" s="2" t="s">
        <v>15</v>
      </c>
      <c r="G67" s="6"/>
      <c r="H67" s="6"/>
      <c r="I67" s="6"/>
      <c r="J67" s="6"/>
      <c r="K67" s="6"/>
      <c r="L67" s="6"/>
    </row>
    <row r="68" spans="1:18" ht="45" x14ac:dyDescent="0.25">
      <c r="A68" s="2"/>
      <c r="B68" s="1" t="s">
        <v>22</v>
      </c>
      <c r="C68" s="2" t="s">
        <v>15</v>
      </c>
      <c r="D68" s="2" t="s">
        <v>15</v>
      </c>
      <c r="E68" s="2" t="s">
        <v>15</v>
      </c>
      <c r="F68" s="2" t="s">
        <v>15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</row>
    <row r="69" spans="1:18" x14ac:dyDescent="0.25">
      <c r="A69" s="14" t="s">
        <v>40</v>
      </c>
      <c r="B69" s="1" t="s">
        <v>41</v>
      </c>
      <c r="C69" s="14" t="s">
        <v>15</v>
      </c>
      <c r="D69" s="14" t="s">
        <v>15</v>
      </c>
      <c r="E69" s="14" t="s">
        <v>15</v>
      </c>
      <c r="F69" s="14" t="s">
        <v>15</v>
      </c>
      <c r="G69" s="13"/>
      <c r="H69" s="13"/>
      <c r="I69" s="13"/>
      <c r="J69" s="13"/>
      <c r="K69" s="13"/>
      <c r="L69" s="13"/>
    </row>
    <row r="70" spans="1:18" x14ac:dyDescent="0.25">
      <c r="A70" s="14"/>
      <c r="B70" s="1" t="s">
        <v>42</v>
      </c>
      <c r="C70" s="14"/>
      <c r="D70" s="14"/>
      <c r="E70" s="14"/>
      <c r="F70" s="14"/>
      <c r="G70" s="13"/>
      <c r="H70" s="13"/>
      <c r="I70" s="13"/>
      <c r="J70" s="13"/>
      <c r="K70" s="13"/>
      <c r="L70" s="13"/>
    </row>
    <row r="71" spans="1:18" ht="165" x14ac:dyDescent="0.25">
      <c r="A71" s="14"/>
      <c r="B71" s="1" t="s">
        <v>44</v>
      </c>
      <c r="C71" s="14"/>
      <c r="D71" s="14"/>
      <c r="E71" s="14"/>
      <c r="F71" s="14"/>
      <c r="G71" s="13"/>
      <c r="H71" s="13"/>
      <c r="I71" s="13"/>
      <c r="J71" s="13"/>
      <c r="K71" s="13"/>
      <c r="L71" s="13"/>
    </row>
    <row r="72" spans="1:18" x14ac:dyDescent="0.25">
      <c r="A72" s="2"/>
      <c r="B72" s="1" t="s">
        <v>25</v>
      </c>
      <c r="C72" s="2" t="s">
        <v>15</v>
      </c>
      <c r="D72" s="2" t="s">
        <v>15</v>
      </c>
      <c r="E72" s="2" t="s">
        <v>15</v>
      </c>
      <c r="F72" s="2" t="s">
        <v>15</v>
      </c>
      <c r="G72" s="4">
        <v>653859.9</v>
      </c>
      <c r="H72" s="4">
        <f>269867.9+11944.3</f>
        <v>281812.2</v>
      </c>
      <c r="I72" s="4">
        <v>270754.09999999998</v>
      </c>
      <c r="J72" s="4">
        <v>526236.9</v>
      </c>
      <c r="K72" s="4">
        <v>1275699.8999999999</v>
      </c>
      <c r="L72" s="4">
        <f>G72+H72+I72+J72+K72</f>
        <v>3008363</v>
      </c>
      <c r="R72" s="3"/>
    </row>
    <row r="73" spans="1:18" x14ac:dyDescent="0.25">
      <c r="A73" s="2"/>
      <c r="B73" s="1" t="s">
        <v>26</v>
      </c>
      <c r="C73" s="2" t="s">
        <v>15</v>
      </c>
      <c r="D73" s="2" t="s">
        <v>15</v>
      </c>
      <c r="E73" s="2" t="s">
        <v>15</v>
      </c>
      <c r="F73" s="2" t="s">
        <v>15</v>
      </c>
      <c r="G73" s="4"/>
      <c r="H73" s="4"/>
      <c r="I73" s="4"/>
      <c r="J73" s="4"/>
      <c r="K73" s="4"/>
      <c r="L73" s="4"/>
      <c r="R73" s="3"/>
    </row>
    <row r="74" spans="1:18" x14ac:dyDescent="0.25">
      <c r="A74" s="2"/>
      <c r="B74" s="1" t="s">
        <v>16</v>
      </c>
      <c r="C74" s="2"/>
      <c r="D74" s="2"/>
      <c r="E74" s="2"/>
      <c r="F74" s="2"/>
      <c r="G74" s="8">
        <f>G72-G75</f>
        <v>14728.976478406461</v>
      </c>
      <c r="H74" s="8">
        <f t="shared" ref="H74:K74" si="34">H72-H75</f>
        <v>6347.8569448256167</v>
      </c>
      <c r="I74" s="8">
        <f t="shared" si="34"/>
        <v>6099.060013210983</v>
      </c>
      <c r="J74" s="8">
        <f t="shared" si="34"/>
        <v>11854.115724438103</v>
      </c>
      <c r="K74" s="8">
        <f t="shared" si="34"/>
        <v>28736.666403010022</v>
      </c>
      <c r="L74" s="4">
        <f>G75+H74+I74+J74+K74</f>
        <v>692168.62260707829</v>
      </c>
      <c r="R74" s="3"/>
    </row>
    <row r="75" spans="1:18" ht="30" x14ac:dyDescent="0.25">
      <c r="A75" s="2"/>
      <c r="B75" s="1" t="s">
        <v>17</v>
      </c>
      <c r="C75" s="2"/>
      <c r="D75" s="2"/>
      <c r="E75" s="2"/>
      <c r="F75" s="2"/>
      <c r="G75" s="8">
        <f>G72/100*97.7473803672</f>
        <v>639130.92352159356</v>
      </c>
      <c r="H75" s="8">
        <f>H72/100*97.7473803672+0.3</f>
        <v>275464.34305517439</v>
      </c>
      <c r="I75" s="8">
        <f t="shared" ref="I75:K75" si="35">I72/100*97.7473803672</f>
        <v>264655.03998678899</v>
      </c>
      <c r="J75" s="8">
        <f t="shared" si="35"/>
        <v>514382.78427556192</v>
      </c>
      <c r="K75" s="8">
        <f t="shared" si="35"/>
        <v>1246963.2335969899</v>
      </c>
      <c r="L75" s="4">
        <f>G75+H75+I75+J75+K75</f>
        <v>2940596.3244361086</v>
      </c>
      <c r="R75" s="3"/>
    </row>
    <row r="76" spans="1:18" x14ac:dyDescent="0.25">
      <c r="A76" s="2"/>
      <c r="B76" s="1" t="s">
        <v>18</v>
      </c>
      <c r="C76" s="2"/>
      <c r="D76" s="2"/>
      <c r="E76" s="2"/>
      <c r="F76" s="2"/>
      <c r="G76" s="4"/>
      <c r="H76" s="4"/>
      <c r="I76" s="4"/>
      <c r="J76" s="4"/>
      <c r="K76" s="4"/>
      <c r="L76" s="4"/>
    </row>
    <row r="77" spans="1:18" ht="30" x14ac:dyDescent="0.25">
      <c r="A77" s="2"/>
      <c r="B77" s="1" t="s">
        <v>19</v>
      </c>
      <c r="C77" s="2"/>
      <c r="D77" s="2"/>
      <c r="E77" s="2"/>
      <c r="F77" s="2"/>
      <c r="G77" s="6"/>
      <c r="H77" s="6"/>
      <c r="I77" s="6"/>
      <c r="J77" s="6"/>
      <c r="K77" s="6"/>
      <c r="L77" s="6"/>
    </row>
    <row r="78" spans="1:18" ht="30" x14ac:dyDescent="0.25">
      <c r="A78" s="2"/>
      <c r="B78" s="1" t="s">
        <v>20</v>
      </c>
      <c r="C78" s="2" t="s">
        <v>15</v>
      </c>
      <c r="D78" s="2" t="s">
        <v>15</v>
      </c>
      <c r="E78" s="2" t="s">
        <v>15</v>
      </c>
      <c r="F78" s="2" t="s">
        <v>15</v>
      </c>
      <c r="G78" s="6"/>
      <c r="H78" s="6"/>
      <c r="I78" s="6"/>
      <c r="J78" s="6"/>
      <c r="K78" s="6"/>
      <c r="L78" s="6"/>
    </row>
    <row r="79" spans="1:18" x14ac:dyDescent="0.25">
      <c r="A79" s="2"/>
      <c r="B79" s="1" t="s">
        <v>21</v>
      </c>
      <c r="C79" s="2" t="s">
        <v>15</v>
      </c>
      <c r="D79" s="2" t="s">
        <v>15</v>
      </c>
      <c r="E79" s="2" t="s">
        <v>15</v>
      </c>
      <c r="F79" s="2" t="s">
        <v>15</v>
      </c>
      <c r="G79" s="6"/>
      <c r="H79" s="6"/>
      <c r="I79" s="6"/>
      <c r="J79" s="6"/>
      <c r="K79" s="6"/>
      <c r="L79" s="6"/>
    </row>
    <row r="80" spans="1:18" ht="61.5" customHeight="1" x14ac:dyDescent="0.25">
      <c r="A80" s="9"/>
      <c r="B80" s="1" t="s">
        <v>22</v>
      </c>
      <c r="C80" s="9" t="s">
        <v>15</v>
      </c>
      <c r="D80" s="9" t="s">
        <v>15</v>
      </c>
      <c r="E80" s="9" t="s">
        <v>15</v>
      </c>
      <c r="F80" s="9" t="s">
        <v>15</v>
      </c>
      <c r="G80" s="6"/>
      <c r="H80" s="6"/>
      <c r="I80" s="6"/>
      <c r="J80" s="6"/>
      <c r="K80" s="6"/>
      <c r="L80" s="6"/>
    </row>
    <row r="81" spans="1:12" ht="81.75" customHeight="1" x14ac:dyDescent="0.25">
      <c r="A81" s="21" t="s">
        <v>47</v>
      </c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</row>
  </sheetData>
  <mergeCells count="62">
    <mergeCell ref="K1:L1"/>
    <mergeCell ref="A81:L81"/>
    <mergeCell ref="B4:B5"/>
    <mergeCell ref="C4:F4"/>
    <mergeCell ref="G4:L4"/>
    <mergeCell ref="A25:A26"/>
    <mergeCell ref="C25:C26"/>
    <mergeCell ref="D25:D26"/>
    <mergeCell ref="E25:E26"/>
    <mergeCell ref="F25:F26"/>
    <mergeCell ref="G25:G26"/>
    <mergeCell ref="H25:H26"/>
    <mergeCell ref="I25:I26"/>
    <mergeCell ref="J25:J26"/>
    <mergeCell ref="K25:K26"/>
    <mergeCell ref="L25:L26"/>
    <mergeCell ref="G36:G37"/>
    <mergeCell ref="A47:A48"/>
    <mergeCell ref="C47:C48"/>
    <mergeCell ref="D47:D48"/>
    <mergeCell ref="E47:E48"/>
    <mergeCell ref="F47:F48"/>
    <mergeCell ref="A36:A37"/>
    <mergeCell ref="C36:C37"/>
    <mergeCell ref="D36:D37"/>
    <mergeCell ref="E36:E37"/>
    <mergeCell ref="F36:F37"/>
    <mergeCell ref="K47:K48"/>
    <mergeCell ref="L47:L48"/>
    <mergeCell ref="H36:H37"/>
    <mergeCell ref="I36:I37"/>
    <mergeCell ref="J36:J37"/>
    <mergeCell ref="K36:K37"/>
    <mergeCell ref="L36:L37"/>
    <mergeCell ref="G58:G60"/>
    <mergeCell ref="G47:G48"/>
    <mergeCell ref="H47:H48"/>
    <mergeCell ref="I47:I48"/>
    <mergeCell ref="J47:J48"/>
    <mergeCell ref="E69:E71"/>
    <mergeCell ref="F69:F71"/>
    <mergeCell ref="A58:A60"/>
    <mergeCell ref="C58:C60"/>
    <mergeCell ref="D58:D60"/>
    <mergeCell ref="E58:E60"/>
    <mergeCell ref="F58:F60"/>
    <mergeCell ref="A2:L2"/>
    <mergeCell ref="A3:L3"/>
    <mergeCell ref="G69:G71"/>
    <mergeCell ref="H69:H71"/>
    <mergeCell ref="I69:I71"/>
    <mergeCell ref="J69:J71"/>
    <mergeCell ref="K69:K71"/>
    <mergeCell ref="L69:L71"/>
    <mergeCell ref="H58:H60"/>
    <mergeCell ref="I58:I60"/>
    <mergeCell ref="J58:J60"/>
    <mergeCell ref="K58:K60"/>
    <mergeCell ref="L58:L60"/>
    <mergeCell ref="A69:A71"/>
    <mergeCell ref="C69:C71"/>
    <mergeCell ref="D69:D71"/>
  </mergeCells>
  <pageMargins left="1.1023622047244095" right="0.70866141732283472" top="0.74803149606299213" bottom="0.74803149606299213" header="0.31496062992125984" footer="0.31496062992125984"/>
  <pageSetup paperSize="9" scale="69" firstPageNumber="16" fitToHeight="0" orientation="landscape" useFirstPageNumber="1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>Департамент здравоохранения Кировской области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Ефремова Екатерина Николаевна</dc:creator>
  <cp:lastModifiedBy>Полуновская Елена Владимировна</cp:lastModifiedBy>
  <cp:lastPrinted>2022-06-07T08:22:08Z</cp:lastPrinted>
  <dcterms:created xsi:type="dcterms:W3CDTF">2021-07-08T10:51:10Z</dcterms:created>
  <dcterms:modified xsi:type="dcterms:W3CDTF">2022-06-07T08:22:19Z</dcterms:modified>
</cp:coreProperties>
</file>